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9-20210102_110 - São Manoel/007_Documentação Auditoria/007_Certificado Parcial/"/>
    </mc:Choice>
  </mc:AlternateContent>
  <xr:revisionPtr revIDLastSave="49" documentId="8_{505D5DE4-9CEF-4766-828E-7B349F801A8B}" xr6:coauthVersionLast="47" xr6:coauthVersionMax="47" xr10:uidLastSave="{38D363E0-4296-4B35-AAE0-E9DA5A305829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<sst xmlns="http://schemas.openxmlformats.org/spreadsheetml/2006/main" count="63" uniqueCount="56">
  <si>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</si>
  <si>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</si>
  <si>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</si>
  <si>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</si>
  <si>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</si>
  <si>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</si>
  <si>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</si>
  <si>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</si>
  <si>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</si>
  <si>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</si>
  <si>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</si>
  <si>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</si>
  <si>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</si>
  <si>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</si>
  <si>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</si>
  <si>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</si>
  <si>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</si>
  <si>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</si>
  <si>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</si>
  <si>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</si>
  <si>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</si>
  <si>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</si>
  <si>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</si>
  <si>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</si>
  <si>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</si>
  <si>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</si>
  <si>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</si>
  <si>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</si>
  <si>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</si>
  <si>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</si>
  <si>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</si>
  <si>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</si>
  <si>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</si>
  <si>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</si>
  <si>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</si>
  <si>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</si>
  <si>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</si>
  <si>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</si>
  <si>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</si>
  <si>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</si>
  <si>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</si>
  <si>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</si>
  <si>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</si>
  <si>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</si>
  <si>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</si>
  <si>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</si>
  <si>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</si>
  <si>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</si>
  <si>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</si>
  <si>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</si>
  <si>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</si>
  <si>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</si>
  <si>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</si>
  <si>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USINA ACUCAREIRA S. MANOEL S/A.</t>
  </si>
  <si>
    <t>60.329.174/0001-24</t>
  </si>
  <si>
    <t>Fazenda Boa Vista, S/N - Caixa Postal 127. Zona Rural. São Manuel/SP. CEP: 18.650-970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</si>
</sst>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42">
        <v>1</v>
      </c>
      <c r="C5" s="40" t="s">
        <v>42</v>
      </c>
      <c r="D5" s="41">
        <v>43581</v>
      </c>
    </row>
    <row r="6" spans="2:4" x14ac:dyDescent="0.25">
      <c r="B6" s="28">
        <v>2</v>
      </c>
      <c r="C6" s="43" t="s">
        <v>43</v>
      </c>
      <c r="D6" s="41">
        <v>43717</v>
      </c>
    </row>
    <row r="7" spans="2:4" x14ac:dyDescent="0.25">
      <c r="B7" s="28">
        <v>3</v>
      </c>
      <c r="C7" s="43" t="s">
        <v>45</v>
      </c>
      <c r="D7" s="41">
        <v>43865</v>
      </c>
    </row>
    <row r="8" spans="2:4" x14ac:dyDescent="0.25">
      <c r="B8" s="28">
        <v>4</v>
      </c>
      <c r="C8" s="43" t="s">
        <v>47</v>
      </c>
      <c r="D8" s="41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45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46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5">
        <v>61.37</v>
      </c>
      <c r="D4" s="84" t="s">
        <v>19</v>
      </c>
      <c r="E4" s="85"/>
      <c r="F4" s="35">
        <f>IFERROR((C4*(F6/100)*D7*B7)/1000000,"")</f>
        <v>1.3487971330814401E-3</v>
      </c>
    </row>
    <row r="5" spans="1:11" ht="17.25" customHeight="1" x14ac:dyDescent="0.25">
      <c r="A5" s="20"/>
      <c r="B5" s="21"/>
      <c r="C5" s="22"/>
      <c r="D5" s="21"/>
      <c r="E5" s="21"/>
      <c r="F5" s="23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6" t="s">
        <v>9</v>
      </c>
      <c r="B6" s="44" t="s">
        <v>23</v>
      </c>
      <c r="C6" s="27" t="s">
        <v>10</v>
      </c>
      <c r="D6" s="24" t="s">
        <v>31</v>
      </c>
      <c r="E6" s="89" t="s">
        <v>14</v>
      </c>
      <c r="F6" s="91">
        <v>98.32</v>
      </c>
      <c r="H6" s="48"/>
      <c r="I6" s="49"/>
      <c r="J6" s="50"/>
      <c r="K6" s="51"/>
    </row>
    <row r="7" spans="1:11" ht="30" customHeight="1" x14ac:dyDescent="0.25">
      <c r="A7" s="26" t="s">
        <v>16</v>
      </c>
      <c r="B7" s="29">
        <f>IF(B6&lt;&gt;"",VLOOKUP($B$6,$H$7:$J$13,2,FALSE),"")</f>
        <v>0.79100000000000004</v>
      </c>
      <c r="C7" s="27" t="s">
        <v>15</v>
      </c>
      <c r="D7" s="28">
        <f>IF(B6&lt;&gt;"",VLOOKUP(B6,$H$7:$J$13,3,FALSE),"")</f>
        <v>28.26</v>
      </c>
      <c r="E7" s="90"/>
      <c r="F7" s="91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92" t="s">
        <v>55</v>
      </c>
      <c r="C11" s="93"/>
      <c r="D11" s="93"/>
      <c r="E11" s="93"/>
      <c r="F11" s="94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3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54</v>
      </c>
      <c r="F15" s="53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4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2022-11-30T01:49:56Z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